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J\Documents\UPSA\"/>
    </mc:Choice>
  </mc:AlternateContent>
  <xr:revisionPtr revIDLastSave="0" documentId="13_ncr:1_{5BD465F1-0F41-4293-AD20-FEAC13AE9DAC}" xr6:coauthVersionLast="47" xr6:coauthVersionMax="47" xr10:uidLastSave="{00000000-0000-0000-0000-000000000000}"/>
  <bookViews>
    <workbookView xWindow="5400" yWindow="2865" windowWidth="19680" windowHeight="12120" xr2:uid="{00000000-000D-0000-FFFF-FFFF00000000}"/>
  </bookViews>
  <sheets>
    <sheet name="DeerHarvestSummaryReport 12 02 " sheetId="1" r:id="rId1"/>
  </sheets>
  <definedNames>
    <definedName name="_xlnm.Print_Area" localSheetId="0">'DeerHarvestSummaryReport 12 02 '!$A$1:$M$96</definedName>
  </definedNames>
  <calcPr calcId="191029"/>
</workbook>
</file>

<file path=xl/calcChain.xml><?xml version="1.0" encoding="utf-8"?>
<calcChain xmlns="http://schemas.openxmlformats.org/spreadsheetml/2006/main">
  <c r="J101" i="1" l="1"/>
  <c r="K101" i="1"/>
  <c r="L101" i="1"/>
  <c r="F102" i="1" l="1"/>
  <c r="F101" i="1"/>
  <c r="C102" i="1"/>
  <c r="C104" i="1" s="1"/>
  <c r="M100" i="1"/>
  <c r="C105" i="1" l="1"/>
  <c r="H105" i="1"/>
  <c r="E104" i="1"/>
  <c r="D104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E86" i="1"/>
  <c r="F86" i="1"/>
  <c r="G95" i="1" s="1"/>
  <c r="M95" i="1"/>
  <c r="F104" i="1" l="1"/>
  <c r="G101" i="1"/>
  <c r="G94" i="1"/>
  <c r="G93" i="1"/>
  <c r="G92" i="1"/>
  <c r="J2" i="1"/>
  <c r="K2" i="1"/>
  <c r="L2" i="1"/>
  <c r="J3" i="1"/>
  <c r="K3" i="1"/>
  <c r="L3" i="1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D86" i="1"/>
  <c r="K86" i="1" l="1"/>
  <c r="D87" i="1" s="1"/>
  <c r="D89" i="1" s="1"/>
  <c r="D105" i="1" s="1"/>
  <c r="J86" i="1"/>
  <c r="L86" i="1"/>
  <c r="E87" i="1" s="1"/>
  <c r="E89" i="1" s="1"/>
  <c r="E105" i="1" s="1"/>
  <c r="M101" i="1" l="1"/>
  <c r="M97" i="1"/>
  <c r="F87" i="1"/>
  <c r="F89" i="1" s="1"/>
  <c r="F105" i="1" s="1"/>
  <c r="G105" i="1" s="1"/>
  <c r="K97" i="1"/>
  <c r="L97" i="1"/>
</calcChain>
</file>

<file path=xl/sharedStrings.xml><?xml version="1.0" encoding="utf-8"?>
<sst xmlns="http://schemas.openxmlformats.org/spreadsheetml/2006/main" count="194" uniqueCount="109">
  <si>
    <t>County</t>
  </si>
  <si>
    <t>License Year</t>
  </si>
  <si>
    <t>Hunting Season</t>
  </si>
  <si>
    <t>Antlered</t>
  </si>
  <si>
    <t>Total</t>
  </si>
  <si>
    <t>Report Date and Time</t>
  </si>
  <si>
    <t>Alcona</t>
  </si>
  <si>
    <t>ALL</t>
  </si>
  <si>
    <t xml:space="preserve"> -   </t>
  </si>
  <si>
    <t>Alger</t>
  </si>
  <si>
    <t>Allegan</t>
  </si>
  <si>
    <t>Alpena</t>
  </si>
  <si>
    <t>Antrim</t>
  </si>
  <si>
    <t>Arenac</t>
  </si>
  <si>
    <t>Baraga</t>
  </si>
  <si>
    <t>Barry</t>
  </si>
  <si>
    <t>Bay</t>
  </si>
  <si>
    <t>Benzie</t>
  </si>
  <si>
    <t>Berrien</t>
  </si>
  <si>
    <t>Branch</t>
  </si>
  <si>
    <t>Calhoun</t>
  </si>
  <si>
    <t>Cass</t>
  </si>
  <si>
    <t>Charlevoix</t>
  </si>
  <si>
    <t>Cheboygan</t>
  </si>
  <si>
    <t>Chippewa</t>
  </si>
  <si>
    <t>Clare</t>
  </si>
  <si>
    <t>Clinton</t>
  </si>
  <si>
    <t>Crawford</t>
  </si>
  <si>
    <t>Delta</t>
  </si>
  <si>
    <t>Dickinson</t>
  </si>
  <si>
    <t>Eaton</t>
  </si>
  <si>
    <t>Emmet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</si>
  <si>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</si>
  <si>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</si>
  <si>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</si>
  <si>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</si>
  <si>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</si>
  <si>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</si>
  <si>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</si>
  <si>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</si>
  <si>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</si>
  <si>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</si>
  <si>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</si>
  <si>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</si>
  <si>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</si>
  <si>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Jackson</t>
  </si>
  <si>
    <t>Kalamazoo</t>
  </si>
  <si>
    <t>Kalkaska</t>
  </si>
  <si>
    <t>Kent</t>
  </si>
  <si>
    <t>Keweenaw</t>
  </si>
  <si>
    <t>Lake</t>
  </si>
  <si>
    <t>Lapeer</t>
  </si>
  <si>
    <t>Leelanau</t>
  </si>
  <si>
    <t>Lenawee</t>
  </si>
  <si>
    <t>Livingston</t>
  </si>
  <si>
    <t>Luce</t>
  </si>
  <si>
    <t>Mackinac</t>
  </si>
  <si>
    <t>Macomb</t>
  </si>
  <si>
    <t>Manistee</t>
  </si>
  <si>
    <t>Marquette</t>
  </si>
  <si>
    <t>Mason</t>
  </si>
  <si>
    <t>Mecosta</t>
  </si>
  <si>
    <t>Menominee</t>
  </si>
  <si>
    <t>Midland</t>
  </si>
  <si>
    <t>Missaukee</t>
  </si>
  <si>
    <t>Monroe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</si>
  <si>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</si>
  <si>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</si>
  <si>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</si>
  <si>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</si>
  <si>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</si>
  <si>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</si>
  <si>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</si>
  <si>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</si>
  <si>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Osceola</t>
  </si>
  <si>
    <t>Oscoda</t>
  </si>
  <si>
    <t>Otsego</t>
  </si>
  <si>
    <t>Ottawa</t>
  </si>
  <si>
    <t>Presque Isle</t>
  </si>
  <si>
    <t>Roscommon</t>
  </si>
  <si>
    <t>Saginaw</t>
  </si>
  <si>
    <t>Sanilac</t>
  </si>
  <si>
    <t>Schoolcraft</t>
  </si>
  <si>
    <t>Shiawassee</t>
  </si>
  <si>
    <t>St. Clair</t>
  </si>
  <si>
    <t>St. Joseph</t>
  </si>
  <si>
    <t>Tuscola</t>
  </si>
  <si>
    <t>Van Buren</t>
  </si>
  <si>
    <t>Washtenaw</t>
  </si>
  <si>
    <t>Wayne</t>
  </si>
  <si>
    <t>Wexford</t>
  </si>
  <si>
    <t>UP</t>
  </si>
  <si>
    <t>LP</t>
  </si>
  <si>
    <t xml:space="preserve"> UP Deer Harvest All Seasons </t>
  </si>
  <si>
    <t xml:space="preserve">All Seasons </t>
  </si>
  <si>
    <t>Antlerless</t>
  </si>
  <si>
    <t>Est Deer Harvest</t>
  </si>
  <si>
    <t xml:space="preserve">% of Total Take </t>
  </si>
  <si>
    <t xml:space="preserve">% of Total UP Take </t>
  </si>
  <si>
    <t>UP County Data</t>
  </si>
  <si>
    <t>UP Totals 2023</t>
  </si>
  <si>
    <t>A</t>
  </si>
  <si>
    <t>B</t>
  </si>
  <si>
    <t>A/B</t>
  </si>
  <si>
    <t>Current date / yearly harvest</t>
  </si>
  <si>
    <t>UP 12/27/2022</t>
  </si>
  <si>
    <t>Take as a % of 12/27/2022</t>
  </si>
  <si>
    <t>final 2022 adj DNR</t>
  </si>
  <si>
    <t>01/04/2024-02/13/20233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</si>
</sst>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3" fontId="0" fillId="0" borderId="0" xfId="0" applyNumberFormat="1"/>
    <xf numFmtId="22" fontId="0" fillId="0" borderId="0" xfId="0" applyNumberFormat="1"/>
    <xf numFmtId="164" fontId="0" fillId="0" borderId="0" xfId="1" applyNumberFormat="1" applyFont="1"/>
    <xf numFmtId="10" fontId="0" fillId="0" borderId="0" xfId="43" applyNumberFormat="1" applyFont="1"/>
    <xf numFmtId="0" fontId="18" fillId="0" borderId="0" xfId="0" applyFont="1" applyAlignment="1">
      <alignment horizontal="center" vertical="center"/>
    </xf>
    <xf numFmtId="14" fontId="0" fillId="0" borderId="0" xfId="0" applyNumberFormat="1"/>
    <xf numFmtId="14" fontId="0" fillId="33" borderId="10" xfId="0" applyNumberFormat="1" applyFill="1" applyBorder="1"/>
    <xf numFmtId="3" fontId="0" fillId="33" borderId="11" xfId="0" applyNumberFormat="1" applyFill="1" applyBorder="1"/>
    <xf numFmtId="10" fontId="0" fillId="33" borderId="12" xfId="43" applyNumberFormat="1" applyFont="1" applyFill="1" applyBorder="1"/>
    <xf numFmtId="43" fontId="0" fillId="0" borderId="0" xfId="1" applyFont="1"/>
    <xf numFmtId="14" fontId="0" fillId="33" borderId="0" xfId="0" applyNumberFormat="1" applyFill="1"/>
    <xf numFmtId="0" fontId="0" fillId="33" borderId="10" xfId="0" applyFill="1" applyBorder="1"/>
    <xf numFmtId="3" fontId="0" fillId="34" borderId="0" xfId="0" applyNumberFormat="1" applyFill="1"/>
    <xf numFmtId="0" fontId="0" fillId="34" borderId="0" xfId="0" applyFill="1"/>
    <xf numFmtId="164" fontId="0" fillId="33" borderId="0" xfId="1" applyNumberFormat="1" applyFont="1" applyFill="1"/>
    <xf numFmtId="22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0" fontId="17" fillId="35" borderId="0" xfId="0" applyNumberFormat="1" applyFont="1" applyFill="1"/>
    <xf numFmtId="10" fontId="17" fillId="35" borderId="0" xfId="43" applyNumberFormat="1" applyFont="1" applyFill="1"/>
    <xf numFmtId="0" fontId="0" fillId="34" borderId="0" xfId="0" applyFill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5"/>
  <sheetViews>
    <sheetView tabSelected="1" topLeftCell="D80" workbookViewId="0">
      <selection activeCell="M97" sqref="M97"/>
    </sheetView>
  </sheetViews>
  <sheetFormatPr defaultRowHeight="15" x14ac:dyDescent="0.25"/>
  <cols>
    <col min="3" max="3" width="12.5703125" customWidth="1"/>
    <col min="4" max="4" width="20.42578125" customWidth="1"/>
    <col min="5" max="5" width="19.28515625" customWidth="1"/>
    <col min="6" max="6" width="11.28515625" bestFit="1" customWidth="1"/>
    <col min="7" max="7" width="17.28515625" customWidth="1"/>
    <col min="8" max="8" width="17" customWidth="1"/>
    <col min="9" max="9" width="14.7109375" customWidth="1"/>
    <col min="10" max="12" width="9.5703125" bestFit="1" customWidth="1"/>
    <col min="13" max="13" width="16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95</v>
      </c>
      <c r="F1" t="s">
        <v>4</v>
      </c>
      <c r="G1" t="s">
        <v>5</v>
      </c>
      <c r="I1" s="22" t="s">
        <v>99</v>
      </c>
      <c r="J1" s="22"/>
      <c r="K1" s="22"/>
      <c r="L1" s="22"/>
    </row>
    <row r="2" spans="1:12" x14ac:dyDescent="0.25">
      <c r="A2" t="s">
        <v>6</v>
      </c>
      <c r="B2">
        <v>2023</v>
      </c>
      <c r="C2" t="s">
        <v>7</v>
      </c>
      <c r="D2" s="1">
        <v>2168</v>
      </c>
      <c r="E2" s="1">
        <v>1462</v>
      </c>
      <c r="F2" s="1">
        <v>3630</v>
      </c>
      <c r="G2" s="2">
        <v>45295.568749999999</v>
      </c>
      <c r="J2" s="10">
        <f>IF($I2=1,+F2,0)</f>
        <v>0</v>
      </c>
      <c r="K2" s="10">
        <f>IF($I2=1,+D2,0)</f>
        <v>0</v>
      </c>
      <c r="L2" s="10">
        <f>IF($I2=1,+E2,0)</f>
        <v>0</v>
      </c>
    </row>
    <row r="3" spans="1:12" x14ac:dyDescent="0.25">
      <c r="A3" t="s">
        <v>9</v>
      </c>
      <c r="B3">
        <v>2023</v>
      </c>
      <c r="C3" t="s">
        <v>7</v>
      </c>
      <c r="D3">
        <v>432</v>
      </c>
      <c r="E3">
        <v>50</v>
      </c>
      <c r="F3">
        <v>482</v>
      </c>
      <c r="G3" s="2">
        <v>45295.568749999999</v>
      </c>
      <c r="I3">
        <v>1</v>
      </c>
      <c r="J3" s="3">
        <f t="shared" ref="J3:J66" si="0">IF($I3=1,+F3,0)</f>
        <v>482</v>
      </c>
      <c r="K3" s="3">
        <f t="shared" ref="K3:K66" si="1">IF($I3=1,+D3,0)</f>
        <v>432</v>
      </c>
      <c r="L3" s="3">
        <f t="shared" ref="L3:L66" si="2">IF($I3=1,+E3,0)</f>
        <v>50</v>
      </c>
    </row>
    <row r="4" spans="1:12" x14ac:dyDescent="0.25">
      <c r="A4" t="s">
        <v>10</v>
      </c>
      <c r="B4">
        <v>2023</v>
      </c>
      <c r="C4" t="s">
        <v>7</v>
      </c>
      <c r="D4" s="1">
        <v>3223</v>
      </c>
      <c r="E4" s="1">
        <v>2559</v>
      </c>
      <c r="F4" s="1">
        <v>5782</v>
      </c>
      <c r="G4" s="2">
        <v>45295.568749999999</v>
      </c>
      <c r="J4" s="3">
        <f t="shared" si="0"/>
        <v>0</v>
      </c>
      <c r="K4" s="3">
        <f t="shared" si="1"/>
        <v>0</v>
      </c>
      <c r="L4" s="3">
        <f t="shared" si="2"/>
        <v>0</v>
      </c>
    </row>
    <row r="5" spans="1:12" x14ac:dyDescent="0.25">
      <c r="A5" t="s">
        <v>11</v>
      </c>
      <c r="B5">
        <v>2023</v>
      </c>
      <c r="C5" t="s">
        <v>7</v>
      </c>
      <c r="D5" s="1">
        <v>2139</v>
      </c>
      <c r="E5" s="1">
        <v>1235</v>
      </c>
      <c r="F5" s="1">
        <v>3374</v>
      </c>
      <c r="G5" s="2">
        <v>45295.568749999999</v>
      </c>
      <c r="J5" s="3">
        <f t="shared" si="0"/>
        <v>0</v>
      </c>
      <c r="K5" s="3">
        <f t="shared" si="1"/>
        <v>0</v>
      </c>
      <c r="L5" s="3">
        <f t="shared" si="2"/>
        <v>0</v>
      </c>
    </row>
    <row r="6" spans="1:12" x14ac:dyDescent="0.25">
      <c r="A6" t="s">
        <v>12</v>
      </c>
      <c r="B6">
        <v>2023</v>
      </c>
      <c r="C6" t="s">
        <v>7</v>
      </c>
      <c r="D6" s="1">
        <v>1113</v>
      </c>
      <c r="E6">
        <v>888</v>
      </c>
      <c r="F6" s="1">
        <v>2001</v>
      </c>
      <c r="G6" s="2">
        <v>45295.568749999999</v>
      </c>
      <c r="J6" s="3">
        <f t="shared" si="0"/>
        <v>0</v>
      </c>
      <c r="K6" s="3">
        <f t="shared" si="1"/>
        <v>0</v>
      </c>
      <c r="L6" s="3">
        <f t="shared" si="2"/>
        <v>0</v>
      </c>
    </row>
    <row r="7" spans="1:12" x14ac:dyDescent="0.25">
      <c r="A7" t="s">
        <v>13</v>
      </c>
      <c r="B7">
        <v>2023</v>
      </c>
      <c r="C7" t="s">
        <v>7</v>
      </c>
      <c r="D7" s="1">
        <v>1756</v>
      </c>
      <c r="E7" s="1">
        <v>1178</v>
      </c>
      <c r="F7" s="1">
        <v>2934</v>
      </c>
      <c r="G7" s="2">
        <v>45295.568749999999</v>
      </c>
      <c r="J7" s="3">
        <f t="shared" si="0"/>
        <v>0</v>
      </c>
      <c r="K7" s="3">
        <f t="shared" si="1"/>
        <v>0</v>
      </c>
      <c r="L7" s="3">
        <f t="shared" si="2"/>
        <v>0</v>
      </c>
    </row>
    <row r="8" spans="1:12" x14ac:dyDescent="0.25">
      <c r="A8" t="s">
        <v>14</v>
      </c>
      <c r="B8">
        <v>2023</v>
      </c>
      <c r="C8" t="s">
        <v>7</v>
      </c>
      <c r="D8">
        <v>421</v>
      </c>
      <c r="E8">
        <v>45</v>
      </c>
      <c r="F8">
        <v>466</v>
      </c>
      <c r="G8" s="2">
        <v>45295.568749999999</v>
      </c>
      <c r="I8">
        <v>1</v>
      </c>
      <c r="J8" s="3">
        <f t="shared" si="0"/>
        <v>466</v>
      </c>
      <c r="K8" s="3">
        <f t="shared" si="1"/>
        <v>421</v>
      </c>
      <c r="L8" s="3">
        <f t="shared" si="2"/>
        <v>45</v>
      </c>
    </row>
    <row r="9" spans="1:12" x14ac:dyDescent="0.25">
      <c r="A9" t="s">
        <v>15</v>
      </c>
      <c r="B9">
        <v>2023</v>
      </c>
      <c r="C9" t="s">
        <v>7</v>
      </c>
      <c r="D9" s="1">
        <v>2667</v>
      </c>
      <c r="E9" s="1">
        <v>2122</v>
      </c>
      <c r="F9" s="1">
        <v>4789</v>
      </c>
      <c r="G9" s="2">
        <v>45295.568749999999</v>
      </c>
      <c r="J9" s="3">
        <f t="shared" si="0"/>
        <v>0</v>
      </c>
      <c r="K9" s="3">
        <f t="shared" si="1"/>
        <v>0</v>
      </c>
      <c r="L9" s="3">
        <f t="shared" si="2"/>
        <v>0</v>
      </c>
    </row>
    <row r="10" spans="1:12" x14ac:dyDescent="0.25">
      <c r="A10" t="s">
        <v>16</v>
      </c>
      <c r="B10">
        <v>2023</v>
      </c>
      <c r="C10" t="s">
        <v>7</v>
      </c>
      <c r="D10" s="1">
        <v>1114</v>
      </c>
      <c r="E10">
        <v>728</v>
      </c>
      <c r="F10" s="1">
        <v>1842</v>
      </c>
      <c r="G10" s="2">
        <v>45295.568749999999</v>
      </c>
      <c r="J10" s="3">
        <f t="shared" si="0"/>
        <v>0</v>
      </c>
      <c r="K10" s="3">
        <f t="shared" si="1"/>
        <v>0</v>
      </c>
      <c r="L10" s="3">
        <f t="shared" si="2"/>
        <v>0</v>
      </c>
    </row>
    <row r="11" spans="1:12" x14ac:dyDescent="0.25">
      <c r="A11" t="s">
        <v>17</v>
      </c>
      <c r="B11">
        <v>2023</v>
      </c>
      <c r="C11" t="s">
        <v>7</v>
      </c>
      <c r="D11">
        <v>678</v>
      </c>
      <c r="E11">
        <v>566</v>
      </c>
      <c r="F11" s="1">
        <v>1244</v>
      </c>
      <c r="G11" s="2">
        <v>45295.568749999999</v>
      </c>
      <c r="J11" s="3">
        <f t="shared" si="0"/>
        <v>0</v>
      </c>
      <c r="K11" s="3">
        <f t="shared" si="1"/>
        <v>0</v>
      </c>
      <c r="L11" s="3">
        <f t="shared" si="2"/>
        <v>0</v>
      </c>
    </row>
    <row r="12" spans="1:12" x14ac:dyDescent="0.25">
      <c r="A12" t="s">
        <v>18</v>
      </c>
      <c r="B12">
        <v>2023</v>
      </c>
      <c r="C12" t="s">
        <v>7</v>
      </c>
      <c r="D12" s="1">
        <v>1550</v>
      </c>
      <c r="E12" s="1">
        <v>1202</v>
      </c>
      <c r="F12" s="1">
        <v>2752</v>
      </c>
      <c r="G12" s="2">
        <v>45295.568749999999</v>
      </c>
      <c r="J12" s="3">
        <f t="shared" si="0"/>
        <v>0</v>
      </c>
      <c r="K12" s="3">
        <f t="shared" si="1"/>
        <v>0</v>
      </c>
      <c r="L12" s="3">
        <f t="shared" si="2"/>
        <v>0</v>
      </c>
    </row>
    <row r="13" spans="1:12" x14ac:dyDescent="0.25">
      <c r="A13" t="s">
        <v>19</v>
      </c>
      <c r="B13">
        <v>2023</v>
      </c>
      <c r="C13" t="s">
        <v>7</v>
      </c>
      <c r="D13" s="1">
        <v>2397</v>
      </c>
      <c r="E13" s="1">
        <v>2389</v>
      </c>
      <c r="F13" s="1">
        <v>4786</v>
      </c>
      <c r="G13" s="2">
        <v>45295.568749999999</v>
      </c>
      <c r="J13" s="3">
        <f t="shared" si="0"/>
        <v>0</v>
      </c>
      <c r="K13" s="3">
        <f t="shared" si="1"/>
        <v>0</v>
      </c>
      <c r="L13" s="3">
        <f t="shared" si="2"/>
        <v>0</v>
      </c>
    </row>
    <row r="14" spans="1:12" x14ac:dyDescent="0.25">
      <c r="A14" t="s">
        <v>20</v>
      </c>
      <c r="B14">
        <v>2023</v>
      </c>
      <c r="C14" t="s">
        <v>7</v>
      </c>
      <c r="D14" s="1">
        <v>3364</v>
      </c>
      <c r="E14" s="1">
        <v>2657</v>
      </c>
      <c r="F14" s="1">
        <v>6021</v>
      </c>
      <c r="G14" s="2">
        <v>45295.568749999999</v>
      </c>
      <c r="J14" s="3">
        <f t="shared" si="0"/>
        <v>0</v>
      </c>
      <c r="K14" s="3">
        <f t="shared" si="1"/>
        <v>0</v>
      </c>
      <c r="L14" s="3">
        <f t="shared" si="2"/>
        <v>0</v>
      </c>
    </row>
    <row r="15" spans="1:12" x14ac:dyDescent="0.25">
      <c r="A15" t="s">
        <v>21</v>
      </c>
      <c r="B15">
        <v>2023</v>
      </c>
      <c r="C15" t="s">
        <v>7</v>
      </c>
      <c r="D15" s="1">
        <v>1637</v>
      </c>
      <c r="E15" s="1">
        <v>1545</v>
      </c>
      <c r="F15" s="1">
        <v>3182</v>
      </c>
      <c r="G15" s="2">
        <v>45295.568749999999</v>
      </c>
      <c r="J15" s="3">
        <f t="shared" si="0"/>
        <v>0</v>
      </c>
      <c r="K15" s="3">
        <f t="shared" si="1"/>
        <v>0</v>
      </c>
      <c r="L15" s="3">
        <f t="shared" si="2"/>
        <v>0</v>
      </c>
    </row>
    <row r="16" spans="1:12" x14ac:dyDescent="0.25">
      <c r="A16" t="s">
        <v>22</v>
      </c>
      <c r="B16">
        <v>2023</v>
      </c>
      <c r="C16" t="s">
        <v>7</v>
      </c>
      <c r="D16">
        <v>895</v>
      </c>
      <c r="E16">
        <v>592</v>
      </c>
      <c r="F16" s="1">
        <v>1487</v>
      </c>
      <c r="G16" s="2">
        <v>45295.568749999999</v>
      </c>
      <c r="J16" s="3">
        <f t="shared" si="0"/>
        <v>0</v>
      </c>
      <c r="K16" s="3">
        <f t="shared" si="1"/>
        <v>0</v>
      </c>
      <c r="L16" s="3">
        <f t="shared" si="2"/>
        <v>0</v>
      </c>
    </row>
    <row r="17" spans="1:12" x14ac:dyDescent="0.25">
      <c r="A17" t="s">
        <v>23</v>
      </c>
      <c r="B17">
        <v>2023</v>
      </c>
      <c r="C17" t="s">
        <v>7</v>
      </c>
      <c r="D17" s="1">
        <v>1170</v>
      </c>
      <c r="E17">
        <v>620</v>
      </c>
      <c r="F17" s="1">
        <v>1790</v>
      </c>
      <c r="G17" s="2">
        <v>45295.568749999999</v>
      </c>
      <c r="J17" s="3">
        <f t="shared" si="0"/>
        <v>0</v>
      </c>
      <c r="K17" s="3">
        <f t="shared" si="1"/>
        <v>0</v>
      </c>
      <c r="L17" s="3">
        <f t="shared" si="2"/>
        <v>0</v>
      </c>
    </row>
    <row r="18" spans="1:12" x14ac:dyDescent="0.25">
      <c r="A18" t="s">
        <v>24</v>
      </c>
      <c r="B18">
        <v>2023</v>
      </c>
      <c r="C18" t="s">
        <v>7</v>
      </c>
      <c r="D18">
        <v>825</v>
      </c>
      <c r="E18">
        <v>175</v>
      </c>
      <c r="F18" s="1">
        <v>1000</v>
      </c>
      <c r="G18" s="2">
        <v>45295.568749999999</v>
      </c>
      <c r="I18">
        <v>1</v>
      </c>
      <c r="J18" s="3">
        <f t="shared" si="0"/>
        <v>1000</v>
      </c>
      <c r="K18" s="3">
        <f t="shared" si="1"/>
        <v>825</v>
      </c>
      <c r="L18" s="3">
        <f t="shared" si="2"/>
        <v>175</v>
      </c>
    </row>
    <row r="19" spans="1:12" x14ac:dyDescent="0.25">
      <c r="A19" t="s">
        <v>25</v>
      </c>
      <c r="B19">
        <v>2023</v>
      </c>
      <c r="C19" t="s">
        <v>7</v>
      </c>
      <c r="D19" s="1">
        <v>2260</v>
      </c>
      <c r="E19" s="1">
        <v>1782</v>
      </c>
      <c r="F19" s="1">
        <v>4042</v>
      </c>
      <c r="G19" s="2">
        <v>45295.568749999999</v>
      </c>
      <c r="J19" s="3">
        <f t="shared" si="0"/>
        <v>0</v>
      </c>
      <c r="K19" s="3">
        <f t="shared" si="1"/>
        <v>0</v>
      </c>
      <c r="L19" s="3">
        <f t="shared" si="2"/>
        <v>0</v>
      </c>
    </row>
    <row r="20" spans="1:12" x14ac:dyDescent="0.25">
      <c r="A20" t="s">
        <v>26</v>
      </c>
      <c r="B20">
        <v>2023</v>
      </c>
      <c r="C20" t="s">
        <v>7</v>
      </c>
      <c r="D20" s="1">
        <v>3235</v>
      </c>
      <c r="E20" s="1">
        <v>2683</v>
      </c>
      <c r="F20" s="1">
        <v>5918</v>
      </c>
      <c r="G20" s="2">
        <v>45295.568749999999</v>
      </c>
      <c r="J20" s="3">
        <f t="shared" si="0"/>
        <v>0</v>
      </c>
      <c r="K20" s="3">
        <f t="shared" si="1"/>
        <v>0</v>
      </c>
      <c r="L20" s="3">
        <f t="shared" si="2"/>
        <v>0</v>
      </c>
    </row>
    <row r="21" spans="1:12" x14ac:dyDescent="0.25">
      <c r="A21" t="s">
        <v>27</v>
      </c>
      <c r="B21">
        <v>2023</v>
      </c>
      <c r="C21" t="s">
        <v>7</v>
      </c>
      <c r="D21">
        <v>976</v>
      </c>
      <c r="E21">
        <v>790</v>
      </c>
      <c r="F21" s="1">
        <v>1766</v>
      </c>
      <c r="G21" s="2">
        <v>45295.568749999999</v>
      </c>
      <c r="J21" s="3">
        <f t="shared" si="0"/>
        <v>0</v>
      </c>
      <c r="K21" s="3">
        <f t="shared" si="1"/>
        <v>0</v>
      </c>
      <c r="L21" s="3">
        <f t="shared" si="2"/>
        <v>0</v>
      </c>
    </row>
    <row r="22" spans="1:12" x14ac:dyDescent="0.25">
      <c r="A22" t="s">
        <v>28</v>
      </c>
      <c r="B22">
        <v>2023</v>
      </c>
      <c r="C22" t="s">
        <v>7</v>
      </c>
      <c r="D22" s="1">
        <v>2078</v>
      </c>
      <c r="E22">
        <v>836</v>
      </c>
      <c r="F22" s="1">
        <v>2914</v>
      </c>
      <c r="G22" s="2">
        <v>45295.568749999999</v>
      </c>
      <c r="I22">
        <v>1</v>
      </c>
      <c r="J22" s="3">
        <f t="shared" si="0"/>
        <v>2914</v>
      </c>
      <c r="K22" s="3">
        <f t="shared" si="1"/>
        <v>2078</v>
      </c>
      <c r="L22" s="3">
        <f t="shared" si="2"/>
        <v>836</v>
      </c>
    </row>
    <row r="23" spans="1:12" x14ac:dyDescent="0.25">
      <c r="A23" t="s">
        <v>29</v>
      </c>
      <c r="B23">
        <v>2023</v>
      </c>
      <c r="C23" t="s">
        <v>7</v>
      </c>
      <c r="D23" s="1">
        <v>1028</v>
      </c>
      <c r="E23">
        <v>451</v>
      </c>
      <c r="F23" s="1">
        <v>1479</v>
      </c>
      <c r="G23" s="2">
        <v>45295.568749999999</v>
      </c>
      <c r="I23">
        <v>1</v>
      </c>
      <c r="J23" s="3">
        <f t="shared" si="0"/>
        <v>1479</v>
      </c>
      <c r="K23" s="3">
        <f t="shared" si="1"/>
        <v>1028</v>
      </c>
      <c r="L23" s="3">
        <f t="shared" si="2"/>
        <v>451</v>
      </c>
    </row>
    <row r="24" spans="1:12" x14ac:dyDescent="0.25">
      <c r="A24" t="s">
        <v>30</v>
      </c>
      <c r="B24">
        <v>2023</v>
      </c>
      <c r="C24" t="s">
        <v>7</v>
      </c>
      <c r="D24" s="1">
        <v>2607</v>
      </c>
      <c r="E24" s="1">
        <v>2164</v>
      </c>
      <c r="F24" s="1">
        <v>4771</v>
      </c>
      <c r="G24" s="2">
        <v>45295.568749999999</v>
      </c>
      <c r="J24" s="3">
        <f t="shared" si="0"/>
        <v>0</v>
      </c>
      <c r="K24" s="3">
        <f t="shared" si="1"/>
        <v>0</v>
      </c>
      <c r="L24" s="3">
        <f t="shared" si="2"/>
        <v>0</v>
      </c>
    </row>
    <row r="25" spans="1:12" x14ac:dyDescent="0.25">
      <c r="A25" t="s">
        <v>31</v>
      </c>
      <c r="B25">
        <v>2023</v>
      </c>
      <c r="C25" t="s">
        <v>7</v>
      </c>
      <c r="D25">
        <v>691</v>
      </c>
      <c r="E25">
        <v>377</v>
      </c>
      <c r="F25" s="1">
        <v>1068</v>
      </c>
      <c r="G25" s="2">
        <v>45295.568749999999</v>
      </c>
      <c r="J25" s="3">
        <f t="shared" si="0"/>
        <v>0</v>
      </c>
      <c r="K25" s="3">
        <f t="shared" si="1"/>
        <v>0</v>
      </c>
      <c r="L25" s="3">
        <f t="shared" si="2"/>
        <v>0</v>
      </c>
    </row>
    <row r="26" spans="1:12" x14ac:dyDescent="0.25">
      <c r="A26" t="s">
        <v>32</v>
      </c>
      <c r="B26">
        <v>2023</v>
      </c>
      <c r="C26" t="s">
        <v>7</v>
      </c>
      <c r="D26" s="1">
        <v>2480</v>
      </c>
      <c r="E26" s="1">
        <v>1570</v>
      </c>
      <c r="F26" s="1">
        <v>4050</v>
      </c>
      <c r="G26" s="2">
        <v>45295.568749999999</v>
      </c>
      <c r="J26" s="3">
        <f t="shared" si="0"/>
        <v>0</v>
      </c>
      <c r="K26" s="3">
        <f t="shared" si="1"/>
        <v>0</v>
      </c>
      <c r="L26" s="3">
        <f t="shared" si="2"/>
        <v>0</v>
      </c>
    </row>
    <row r="27" spans="1:12" x14ac:dyDescent="0.25">
      <c r="A27" t="s">
        <v>33</v>
      </c>
      <c r="B27">
        <v>2023</v>
      </c>
      <c r="C27" t="s">
        <v>7</v>
      </c>
      <c r="D27" s="1">
        <v>2087</v>
      </c>
      <c r="E27" s="1">
        <v>1650</v>
      </c>
      <c r="F27" s="1">
        <v>3737</v>
      </c>
      <c r="G27" s="2">
        <v>45295.568749999999</v>
      </c>
      <c r="J27" s="3">
        <f t="shared" si="0"/>
        <v>0</v>
      </c>
      <c r="K27" s="3">
        <f t="shared" si="1"/>
        <v>0</v>
      </c>
      <c r="L27" s="3">
        <f t="shared" si="2"/>
        <v>0</v>
      </c>
    </row>
    <row r="28" spans="1:12" x14ac:dyDescent="0.25">
      <c r="A28" t="s">
        <v>34</v>
      </c>
      <c r="B28">
        <v>2023</v>
      </c>
      <c r="C28" t="s">
        <v>7</v>
      </c>
      <c r="D28">
        <v>272</v>
      </c>
      <c r="E28">
        <v>44</v>
      </c>
      <c r="F28">
        <v>316</v>
      </c>
      <c r="G28" s="2">
        <v>45295.568749999999</v>
      </c>
      <c r="I28">
        <v>1</v>
      </c>
      <c r="J28" s="3">
        <f t="shared" si="0"/>
        <v>316</v>
      </c>
      <c r="K28" s="3">
        <f t="shared" si="1"/>
        <v>272</v>
      </c>
      <c r="L28" s="3">
        <f t="shared" si="2"/>
        <v>44</v>
      </c>
    </row>
    <row r="29" spans="1:12" x14ac:dyDescent="0.25">
      <c r="A29" t="s">
        <v>35</v>
      </c>
      <c r="B29">
        <v>2023</v>
      </c>
      <c r="C29" t="s">
        <v>7</v>
      </c>
      <c r="D29" s="1">
        <v>1000</v>
      </c>
      <c r="E29">
        <v>923</v>
      </c>
      <c r="F29" s="1">
        <v>1923</v>
      </c>
      <c r="G29" s="2">
        <v>45295.568749999999</v>
      </c>
      <c r="J29" s="3">
        <f t="shared" si="0"/>
        <v>0</v>
      </c>
      <c r="K29" s="3">
        <f t="shared" si="1"/>
        <v>0</v>
      </c>
      <c r="L29" s="3">
        <f t="shared" si="2"/>
        <v>0</v>
      </c>
    </row>
    <row r="30" spans="1:12" x14ac:dyDescent="0.25">
      <c r="A30" t="s">
        <v>36</v>
      </c>
      <c r="B30">
        <v>2023</v>
      </c>
      <c r="C30" t="s">
        <v>7</v>
      </c>
      <c r="D30" s="1">
        <v>2940</v>
      </c>
      <c r="E30" s="1">
        <v>2426</v>
      </c>
      <c r="F30" s="1">
        <v>5366</v>
      </c>
      <c r="G30" s="2">
        <v>45295.568749999999</v>
      </c>
      <c r="J30" s="3">
        <f t="shared" si="0"/>
        <v>0</v>
      </c>
      <c r="K30" s="3">
        <f t="shared" si="1"/>
        <v>0</v>
      </c>
      <c r="L30" s="3">
        <f t="shared" si="2"/>
        <v>0</v>
      </c>
    </row>
    <row r="31" spans="1:12" x14ac:dyDescent="0.25">
      <c r="A31" t="s">
        <v>37</v>
      </c>
      <c r="B31">
        <v>2023</v>
      </c>
      <c r="C31" t="s">
        <v>7</v>
      </c>
      <c r="D31" s="1">
        <v>3043</v>
      </c>
      <c r="E31" s="1">
        <v>2629</v>
      </c>
      <c r="F31" s="1">
        <v>5672</v>
      </c>
      <c r="G31" s="2">
        <v>45295.568749999999</v>
      </c>
      <c r="J31" s="3">
        <f t="shared" si="0"/>
        <v>0</v>
      </c>
      <c r="K31" s="3">
        <f t="shared" si="1"/>
        <v>0</v>
      </c>
      <c r="L31" s="3">
        <f t="shared" si="2"/>
        <v>0</v>
      </c>
    </row>
    <row r="32" spans="1:12" x14ac:dyDescent="0.25">
      <c r="A32" t="s">
        <v>38</v>
      </c>
      <c r="B32">
        <v>2023</v>
      </c>
      <c r="C32" t="s">
        <v>7</v>
      </c>
      <c r="D32">
        <v>578</v>
      </c>
      <c r="E32">
        <v>119</v>
      </c>
      <c r="F32">
        <v>697</v>
      </c>
      <c r="G32" s="2">
        <v>45295.568749999999</v>
      </c>
      <c r="I32">
        <v>1</v>
      </c>
      <c r="J32" s="3">
        <f t="shared" si="0"/>
        <v>697</v>
      </c>
      <c r="K32" s="3">
        <f t="shared" si="1"/>
        <v>578</v>
      </c>
      <c r="L32" s="3">
        <f t="shared" si="2"/>
        <v>119</v>
      </c>
    </row>
    <row r="33" spans="1:12" x14ac:dyDescent="0.25">
      <c r="A33" t="s">
        <v>39</v>
      </c>
      <c r="B33">
        <v>2023</v>
      </c>
      <c r="C33" t="s">
        <v>7</v>
      </c>
      <c r="D33" s="1">
        <v>2717</v>
      </c>
      <c r="E33" s="1">
        <v>2076</v>
      </c>
      <c r="F33" s="1">
        <v>4793</v>
      </c>
      <c r="G33" s="2">
        <v>45295.568749999999</v>
      </c>
      <c r="J33" s="3">
        <f t="shared" si="0"/>
        <v>0</v>
      </c>
      <c r="K33" s="3">
        <f t="shared" si="1"/>
        <v>0</v>
      </c>
      <c r="L33" s="3">
        <f t="shared" si="2"/>
        <v>0</v>
      </c>
    </row>
    <row r="34" spans="1:12" x14ac:dyDescent="0.25">
      <c r="A34" t="s">
        <v>40</v>
      </c>
      <c r="B34">
        <v>2023</v>
      </c>
      <c r="C34" t="s">
        <v>7</v>
      </c>
      <c r="D34" s="1">
        <v>2497</v>
      </c>
      <c r="E34" s="1">
        <v>2196</v>
      </c>
      <c r="F34" s="1">
        <v>4693</v>
      </c>
      <c r="G34" s="2">
        <v>45295.568749999999</v>
      </c>
      <c r="J34" s="3">
        <f t="shared" si="0"/>
        <v>0</v>
      </c>
      <c r="K34" s="3">
        <f t="shared" si="1"/>
        <v>0</v>
      </c>
      <c r="L34" s="3">
        <f t="shared" si="2"/>
        <v>0</v>
      </c>
    </row>
    <row r="35" spans="1:12" x14ac:dyDescent="0.25">
      <c r="A35" t="s">
        <v>41</v>
      </c>
      <c r="B35">
        <v>2023</v>
      </c>
      <c r="C35" t="s">
        <v>7</v>
      </c>
      <c r="D35" s="1">
        <v>2978</v>
      </c>
      <c r="E35" s="1">
        <v>2556</v>
      </c>
      <c r="F35" s="1">
        <v>5534</v>
      </c>
      <c r="G35" s="2">
        <v>45295.568749999999</v>
      </c>
      <c r="J35" s="3">
        <f t="shared" si="0"/>
        <v>0</v>
      </c>
      <c r="K35" s="3">
        <f t="shared" si="1"/>
        <v>0</v>
      </c>
      <c r="L35" s="3">
        <f t="shared" si="2"/>
        <v>0</v>
      </c>
    </row>
    <row r="36" spans="1:12" x14ac:dyDescent="0.25">
      <c r="A36" t="s">
        <v>42</v>
      </c>
      <c r="B36">
        <v>2023</v>
      </c>
      <c r="C36" t="s">
        <v>7</v>
      </c>
      <c r="D36" s="1">
        <v>1545</v>
      </c>
      <c r="E36" s="1">
        <v>1242</v>
      </c>
      <c r="F36" s="1">
        <v>2787</v>
      </c>
      <c r="G36" s="2">
        <v>45295.568749999999</v>
      </c>
      <c r="J36" s="3">
        <f t="shared" si="0"/>
        <v>0</v>
      </c>
      <c r="K36" s="3">
        <f t="shared" si="1"/>
        <v>0</v>
      </c>
      <c r="L36" s="3">
        <f t="shared" si="2"/>
        <v>0</v>
      </c>
    </row>
    <row r="37" spans="1:12" x14ac:dyDescent="0.25">
      <c r="A37" t="s">
        <v>43</v>
      </c>
      <c r="B37">
        <v>2023</v>
      </c>
      <c r="C37" t="s">
        <v>7</v>
      </c>
      <c r="D37">
        <v>945</v>
      </c>
      <c r="E37">
        <v>493</v>
      </c>
      <c r="F37" s="1">
        <v>1438</v>
      </c>
      <c r="G37" s="2">
        <v>45295.568749999999</v>
      </c>
      <c r="I37">
        <v>1</v>
      </c>
      <c r="J37" s="3">
        <f t="shared" si="0"/>
        <v>1438</v>
      </c>
      <c r="K37" s="3">
        <f t="shared" si="1"/>
        <v>945</v>
      </c>
      <c r="L37" s="3">
        <f t="shared" si="2"/>
        <v>493</v>
      </c>
    </row>
    <row r="38" spans="1:12" x14ac:dyDescent="0.25">
      <c r="A38" t="s">
        <v>44</v>
      </c>
      <c r="B38">
        <v>2023</v>
      </c>
      <c r="C38" t="s">
        <v>7</v>
      </c>
      <c r="D38" s="1">
        <v>2894</v>
      </c>
      <c r="E38" s="1">
        <v>2163</v>
      </c>
      <c r="F38" s="1">
        <v>5057</v>
      </c>
      <c r="G38" s="2">
        <v>45295.568749999999</v>
      </c>
      <c r="J38" s="3">
        <f t="shared" si="0"/>
        <v>0</v>
      </c>
      <c r="K38" s="3">
        <f t="shared" si="1"/>
        <v>0</v>
      </c>
      <c r="L38" s="3">
        <f t="shared" si="2"/>
        <v>0</v>
      </c>
    </row>
    <row r="39" spans="1:12" x14ac:dyDescent="0.25">
      <c r="A39" t="s">
        <v>45</v>
      </c>
      <c r="B39">
        <v>2023</v>
      </c>
      <c r="C39" t="s">
        <v>7</v>
      </c>
      <c r="D39" s="1">
        <v>3825</v>
      </c>
      <c r="E39" s="1">
        <v>3128</v>
      </c>
      <c r="F39" s="1">
        <v>6953</v>
      </c>
      <c r="G39" s="2">
        <v>45295.568749999999</v>
      </c>
      <c r="J39" s="3">
        <f t="shared" si="0"/>
        <v>0</v>
      </c>
      <c r="K39" s="3">
        <f t="shared" si="1"/>
        <v>0</v>
      </c>
      <c r="L39" s="3">
        <f t="shared" si="2"/>
        <v>0</v>
      </c>
    </row>
    <row r="40" spans="1:12" x14ac:dyDescent="0.25">
      <c r="A40" t="s">
        <v>46</v>
      </c>
      <c r="B40">
        <v>2023</v>
      </c>
      <c r="C40" t="s">
        <v>7</v>
      </c>
      <c r="D40" s="1">
        <v>2108</v>
      </c>
      <c r="E40" s="1">
        <v>1568</v>
      </c>
      <c r="F40" s="1">
        <v>3676</v>
      </c>
      <c r="G40" s="2">
        <v>45295.568749999999</v>
      </c>
      <c r="J40" s="3">
        <f t="shared" si="0"/>
        <v>0</v>
      </c>
      <c r="K40" s="3">
        <f t="shared" si="1"/>
        <v>0</v>
      </c>
      <c r="L40" s="3">
        <f t="shared" si="2"/>
        <v>0</v>
      </c>
    </row>
    <row r="41" spans="1:12" x14ac:dyDescent="0.25">
      <c r="A41" t="s">
        <v>47</v>
      </c>
      <c r="B41">
        <v>2023</v>
      </c>
      <c r="C41" t="s">
        <v>7</v>
      </c>
      <c r="D41">
        <v>862</v>
      </c>
      <c r="E41">
        <v>761</v>
      </c>
      <c r="F41" s="1">
        <v>1623</v>
      </c>
      <c r="G41" s="2">
        <v>45295.568749999999</v>
      </c>
      <c r="J41" s="3">
        <f t="shared" si="0"/>
        <v>0</v>
      </c>
      <c r="K41" s="3">
        <f t="shared" si="1"/>
        <v>0</v>
      </c>
      <c r="L41" s="3">
        <f t="shared" si="2"/>
        <v>0</v>
      </c>
    </row>
    <row r="42" spans="1:12" x14ac:dyDescent="0.25">
      <c r="A42" t="s">
        <v>48</v>
      </c>
      <c r="B42">
        <v>2023</v>
      </c>
      <c r="C42" t="s">
        <v>7</v>
      </c>
      <c r="D42" s="1">
        <v>2841</v>
      </c>
      <c r="E42" s="1">
        <v>2018</v>
      </c>
      <c r="F42" s="1">
        <v>4859</v>
      </c>
      <c r="G42" s="2">
        <v>45295.568749999999</v>
      </c>
      <c r="J42" s="3">
        <f t="shared" si="0"/>
        <v>0</v>
      </c>
      <c r="K42" s="3">
        <f t="shared" si="1"/>
        <v>0</v>
      </c>
      <c r="L42" s="3">
        <f t="shared" si="2"/>
        <v>0</v>
      </c>
    </row>
    <row r="43" spans="1:12" x14ac:dyDescent="0.25">
      <c r="A43" t="s">
        <v>49</v>
      </c>
      <c r="B43">
        <v>2023</v>
      </c>
      <c r="C43" t="s">
        <v>7</v>
      </c>
      <c r="D43">
        <v>90</v>
      </c>
      <c r="E43">
        <v>3</v>
      </c>
      <c r="F43">
        <v>93</v>
      </c>
      <c r="G43" s="2">
        <v>45295.568749999999</v>
      </c>
      <c r="I43">
        <v>1</v>
      </c>
      <c r="J43" s="3">
        <f t="shared" si="0"/>
        <v>93</v>
      </c>
      <c r="K43" s="3">
        <f t="shared" si="1"/>
        <v>90</v>
      </c>
      <c r="L43" s="3">
        <f t="shared" si="2"/>
        <v>3</v>
      </c>
    </row>
    <row r="44" spans="1:12" x14ac:dyDescent="0.25">
      <c r="A44" t="s">
        <v>50</v>
      </c>
      <c r="B44">
        <v>2023</v>
      </c>
      <c r="C44" t="s">
        <v>7</v>
      </c>
      <c r="D44" s="1">
        <v>1150</v>
      </c>
      <c r="E44" s="1">
        <v>1346</v>
      </c>
      <c r="F44" s="1">
        <v>2496</v>
      </c>
      <c r="G44" s="2">
        <v>45295.568749999999</v>
      </c>
      <c r="J44" s="3">
        <f t="shared" si="0"/>
        <v>0</v>
      </c>
      <c r="K44" s="3">
        <f t="shared" si="1"/>
        <v>0</v>
      </c>
      <c r="L44" s="3">
        <f t="shared" si="2"/>
        <v>0</v>
      </c>
    </row>
    <row r="45" spans="1:12" x14ac:dyDescent="0.25">
      <c r="A45" t="s">
        <v>51</v>
      </c>
      <c r="B45">
        <v>2023</v>
      </c>
      <c r="C45" t="s">
        <v>7</v>
      </c>
      <c r="D45" s="1">
        <v>3499</v>
      </c>
      <c r="E45" s="1">
        <v>2799</v>
      </c>
      <c r="F45" s="1">
        <v>6298</v>
      </c>
      <c r="G45" s="2">
        <v>45295.568749999999</v>
      </c>
      <c r="J45" s="3">
        <f t="shared" si="0"/>
        <v>0</v>
      </c>
      <c r="K45" s="3">
        <f t="shared" si="1"/>
        <v>0</v>
      </c>
      <c r="L45" s="3">
        <f t="shared" si="2"/>
        <v>0</v>
      </c>
    </row>
    <row r="46" spans="1:12" x14ac:dyDescent="0.25">
      <c r="A46" t="s">
        <v>52</v>
      </c>
      <c r="B46">
        <v>2023</v>
      </c>
      <c r="C46" t="s">
        <v>7</v>
      </c>
      <c r="D46">
        <v>732</v>
      </c>
      <c r="E46">
        <v>519</v>
      </c>
      <c r="F46" s="1">
        <v>1251</v>
      </c>
      <c r="G46" s="2">
        <v>45295.568749999999</v>
      </c>
      <c r="J46" s="3">
        <f t="shared" si="0"/>
        <v>0</v>
      </c>
      <c r="K46" s="3">
        <f t="shared" si="1"/>
        <v>0</v>
      </c>
      <c r="L46" s="3">
        <f t="shared" si="2"/>
        <v>0</v>
      </c>
    </row>
    <row r="47" spans="1:12" x14ac:dyDescent="0.25">
      <c r="A47" t="s">
        <v>53</v>
      </c>
      <c r="B47">
        <v>2023</v>
      </c>
      <c r="C47" t="s">
        <v>7</v>
      </c>
      <c r="D47" s="1">
        <v>2333</v>
      </c>
      <c r="E47" s="1">
        <v>1861</v>
      </c>
      <c r="F47" s="1">
        <v>4194</v>
      </c>
      <c r="G47" s="2">
        <v>45295.568749999999</v>
      </c>
      <c r="J47" s="3">
        <f t="shared" si="0"/>
        <v>0</v>
      </c>
      <c r="K47" s="3">
        <f t="shared" si="1"/>
        <v>0</v>
      </c>
      <c r="L47" s="3">
        <f t="shared" si="2"/>
        <v>0</v>
      </c>
    </row>
    <row r="48" spans="1:12" x14ac:dyDescent="0.25">
      <c r="A48" t="s">
        <v>54</v>
      </c>
      <c r="B48">
        <v>2023</v>
      </c>
      <c r="C48" t="s">
        <v>7</v>
      </c>
      <c r="D48" s="1">
        <v>2637</v>
      </c>
      <c r="E48" s="1">
        <v>1879</v>
      </c>
      <c r="F48" s="1">
        <v>4516</v>
      </c>
      <c r="G48" s="2">
        <v>45295.568749999999</v>
      </c>
      <c r="J48" s="3">
        <f t="shared" si="0"/>
        <v>0</v>
      </c>
      <c r="K48" s="3">
        <f t="shared" si="1"/>
        <v>0</v>
      </c>
      <c r="L48" s="3">
        <f t="shared" si="2"/>
        <v>0</v>
      </c>
    </row>
    <row r="49" spans="1:12" x14ac:dyDescent="0.25">
      <c r="A49" t="s">
        <v>55</v>
      </c>
      <c r="B49">
        <v>2023</v>
      </c>
      <c r="C49" t="s">
        <v>7</v>
      </c>
      <c r="D49">
        <v>240</v>
      </c>
      <c r="E49">
        <v>11</v>
      </c>
      <c r="F49">
        <v>251</v>
      </c>
      <c r="G49" s="2">
        <v>45295.568749999999</v>
      </c>
      <c r="I49">
        <v>1</v>
      </c>
      <c r="J49" s="3">
        <f t="shared" si="0"/>
        <v>251</v>
      </c>
      <c r="K49" s="3">
        <f t="shared" si="1"/>
        <v>240</v>
      </c>
      <c r="L49" s="3">
        <f t="shared" si="2"/>
        <v>11</v>
      </c>
    </row>
    <row r="50" spans="1:12" x14ac:dyDescent="0.25">
      <c r="A50" t="s">
        <v>56</v>
      </c>
      <c r="B50">
        <v>2023</v>
      </c>
      <c r="C50" t="s">
        <v>7</v>
      </c>
      <c r="D50">
        <v>539</v>
      </c>
      <c r="E50">
        <v>173</v>
      </c>
      <c r="F50">
        <v>712</v>
      </c>
      <c r="G50" s="2">
        <v>45295.568749999999</v>
      </c>
      <c r="I50">
        <v>1</v>
      </c>
      <c r="J50" s="3">
        <f t="shared" si="0"/>
        <v>712</v>
      </c>
      <c r="K50" s="3">
        <f t="shared" si="1"/>
        <v>539</v>
      </c>
      <c r="L50" s="3">
        <f t="shared" si="2"/>
        <v>173</v>
      </c>
    </row>
    <row r="51" spans="1:12" x14ac:dyDescent="0.25">
      <c r="A51" t="s">
        <v>57</v>
      </c>
      <c r="B51">
        <v>2023</v>
      </c>
      <c r="C51" t="s">
        <v>7</v>
      </c>
      <c r="D51" s="1">
        <v>1065</v>
      </c>
      <c r="E51">
        <v>725</v>
      </c>
      <c r="F51" s="1">
        <v>1790</v>
      </c>
      <c r="G51" s="2">
        <v>45295.568749999999</v>
      </c>
      <c r="J51" s="3">
        <f t="shared" si="0"/>
        <v>0</v>
      </c>
      <c r="K51" s="3">
        <f t="shared" si="1"/>
        <v>0</v>
      </c>
      <c r="L51" s="3">
        <f t="shared" si="2"/>
        <v>0</v>
      </c>
    </row>
    <row r="52" spans="1:12" x14ac:dyDescent="0.25">
      <c r="A52" t="s">
        <v>58</v>
      </c>
      <c r="B52">
        <v>2023</v>
      </c>
      <c r="C52" t="s">
        <v>7</v>
      </c>
      <c r="D52" s="1">
        <v>1428</v>
      </c>
      <c r="E52" s="1">
        <v>1319</v>
      </c>
      <c r="F52" s="1">
        <v>2747</v>
      </c>
      <c r="G52" s="2">
        <v>45295.568749999999</v>
      </c>
      <c r="J52" s="3">
        <f t="shared" si="0"/>
        <v>0</v>
      </c>
      <c r="K52" s="3">
        <f t="shared" si="1"/>
        <v>0</v>
      </c>
      <c r="L52" s="3">
        <f t="shared" si="2"/>
        <v>0</v>
      </c>
    </row>
    <row r="53" spans="1:12" x14ac:dyDescent="0.25">
      <c r="A53" t="s">
        <v>59</v>
      </c>
      <c r="B53">
        <v>2023</v>
      </c>
      <c r="C53" t="s">
        <v>7</v>
      </c>
      <c r="D53" s="1">
        <v>1126</v>
      </c>
      <c r="E53">
        <v>122</v>
      </c>
      <c r="F53" s="1">
        <v>1248</v>
      </c>
      <c r="G53" s="2">
        <v>45295.568749999999</v>
      </c>
      <c r="I53">
        <v>1</v>
      </c>
      <c r="J53" s="3">
        <f t="shared" si="0"/>
        <v>1248</v>
      </c>
      <c r="K53" s="3">
        <f t="shared" si="1"/>
        <v>1126</v>
      </c>
      <c r="L53" s="3">
        <f t="shared" si="2"/>
        <v>122</v>
      </c>
    </row>
    <row r="54" spans="1:12" x14ac:dyDescent="0.25">
      <c r="A54" t="s">
        <v>60</v>
      </c>
      <c r="B54">
        <v>2023</v>
      </c>
      <c r="C54" t="s">
        <v>7</v>
      </c>
      <c r="D54" s="1">
        <v>2048</v>
      </c>
      <c r="E54" s="1">
        <v>2073</v>
      </c>
      <c r="F54" s="1">
        <v>4121</v>
      </c>
      <c r="G54" s="2">
        <v>45295.568749999999</v>
      </c>
      <c r="J54" s="3">
        <f t="shared" si="0"/>
        <v>0</v>
      </c>
      <c r="K54" s="3">
        <f t="shared" si="1"/>
        <v>0</v>
      </c>
      <c r="L54" s="3">
        <f t="shared" si="2"/>
        <v>0</v>
      </c>
    </row>
    <row r="55" spans="1:12" x14ac:dyDescent="0.25">
      <c r="A55" t="s">
        <v>61</v>
      </c>
      <c r="B55">
        <v>2023</v>
      </c>
      <c r="C55" t="s">
        <v>7</v>
      </c>
      <c r="D55" s="1">
        <v>2689</v>
      </c>
      <c r="E55" s="1">
        <v>1980</v>
      </c>
      <c r="F55" s="1">
        <v>4669</v>
      </c>
      <c r="G55" s="2">
        <v>45295.568749999999</v>
      </c>
      <c r="J55" s="3">
        <f t="shared" si="0"/>
        <v>0</v>
      </c>
      <c r="K55" s="3">
        <f t="shared" si="1"/>
        <v>0</v>
      </c>
      <c r="L55" s="3">
        <f t="shared" si="2"/>
        <v>0</v>
      </c>
    </row>
    <row r="56" spans="1:12" x14ac:dyDescent="0.25">
      <c r="A56" t="s">
        <v>62</v>
      </c>
      <c r="B56">
        <v>2023</v>
      </c>
      <c r="C56" t="s">
        <v>7</v>
      </c>
      <c r="D56" s="1">
        <v>2950</v>
      </c>
      <c r="E56" s="1">
        <v>1470</v>
      </c>
      <c r="F56" s="1">
        <v>4420</v>
      </c>
      <c r="G56" s="2">
        <v>45295.568749999999</v>
      </c>
      <c r="I56">
        <v>1</v>
      </c>
      <c r="J56" s="3">
        <f t="shared" si="0"/>
        <v>4420</v>
      </c>
      <c r="K56" s="3">
        <f t="shared" si="1"/>
        <v>2950</v>
      </c>
      <c r="L56" s="3">
        <f t="shared" si="2"/>
        <v>1470</v>
      </c>
    </row>
    <row r="57" spans="1:12" x14ac:dyDescent="0.25">
      <c r="A57" t="s">
        <v>63</v>
      </c>
      <c r="B57">
        <v>2023</v>
      </c>
      <c r="C57" t="s">
        <v>7</v>
      </c>
      <c r="D57" s="1">
        <v>1931</v>
      </c>
      <c r="E57" s="1">
        <v>1475</v>
      </c>
      <c r="F57" s="1">
        <v>3406</v>
      </c>
      <c r="G57" s="2">
        <v>45295.568749999999</v>
      </c>
      <c r="J57" s="3">
        <f t="shared" si="0"/>
        <v>0</v>
      </c>
      <c r="K57" s="3">
        <f t="shared" si="1"/>
        <v>0</v>
      </c>
      <c r="L57" s="3">
        <f t="shared" si="2"/>
        <v>0</v>
      </c>
    </row>
    <row r="58" spans="1:12" x14ac:dyDescent="0.25">
      <c r="A58" t="s">
        <v>64</v>
      </c>
      <c r="B58">
        <v>2023</v>
      </c>
      <c r="C58" t="s">
        <v>7</v>
      </c>
      <c r="D58" s="1">
        <v>1501</v>
      </c>
      <c r="E58" s="1">
        <v>1139</v>
      </c>
      <c r="F58" s="1">
        <v>2640</v>
      </c>
      <c r="G58" s="2">
        <v>45295.568749999999</v>
      </c>
      <c r="J58" s="3">
        <f t="shared" si="0"/>
        <v>0</v>
      </c>
      <c r="K58" s="3">
        <f t="shared" si="1"/>
        <v>0</v>
      </c>
      <c r="L58" s="3">
        <f t="shared" si="2"/>
        <v>0</v>
      </c>
    </row>
    <row r="59" spans="1:12" x14ac:dyDescent="0.25">
      <c r="A59" t="s">
        <v>65</v>
      </c>
      <c r="B59">
        <v>2023</v>
      </c>
      <c r="C59" t="s">
        <v>7</v>
      </c>
      <c r="D59">
        <v>982</v>
      </c>
      <c r="E59">
        <v>706</v>
      </c>
      <c r="F59" s="1">
        <v>1688</v>
      </c>
      <c r="G59" s="2">
        <v>45295.568749999999</v>
      </c>
      <c r="J59" s="3">
        <f t="shared" si="0"/>
        <v>0</v>
      </c>
      <c r="K59" s="3">
        <f t="shared" si="1"/>
        <v>0</v>
      </c>
      <c r="L59" s="3">
        <f t="shared" si="2"/>
        <v>0</v>
      </c>
    </row>
    <row r="60" spans="1:12" x14ac:dyDescent="0.25">
      <c r="A60" t="s">
        <v>66</v>
      </c>
      <c r="B60">
        <v>2023</v>
      </c>
      <c r="C60" t="s">
        <v>7</v>
      </c>
      <c r="D60" s="1">
        <v>3912</v>
      </c>
      <c r="E60" s="1">
        <v>2962</v>
      </c>
      <c r="F60" s="1">
        <v>6874</v>
      </c>
      <c r="G60" s="2">
        <v>45295.568749999999</v>
      </c>
      <c r="J60" s="3">
        <f t="shared" si="0"/>
        <v>0</v>
      </c>
      <c r="K60" s="3">
        <f t="shared" si="1"/>
        <v>0</v>
      </c>
      <c r="L60" s="3">
        <f t="shared" si="2"/>
        <v>0</v>
      </c>
    </row>
    <row r="61" spans="1:12" x14ac:dyDescent="0.25">
      <c r="A61" t="s">
        <v>67</v>
      </c>
      <c r="B61">
        <v>2023</v>
      </c>
      <c r="C61" t="s">
        <v>7</v>
      </c>
      <c r="D61" s="1">
        <v>1045</v>
      </c>
      <c r="E61">
        <v>939</v>
      </c>
      <c r="F61" s="1">
        <v>1984</v>
      </c>
      <c r="G61" s="2">
        <v>45295.568749999999</v>
      </c>
      <c r="J61" s="3">
        <f t="shared" si="0"/>
        <v>0</v>
      </c>
      <c r="K61" s="3">
        <f t="shared" si="1"/>
        <v>0</v>
      </c>
      <c r="L61" s="3">
        <f t="shared" si="2"/>
        <v>0</v>
      </c>
    </row>
    <row r="62" spans="1:12" x14ac:dyDescent="0.25">
      <c r="A62" t="s">
        <v>68</v>
      </c>
      <c r="B62">
        <v>2023</v>
      </c>
      <c r="C62" t="s">
        <v>7</v>
      </c>
      <c r="D62" s="1">
        <v>1661</v>
      </c>
      <c r="E62" s="1">
        <v>1314</v>
      </c>
      <c r="F62" s="1">
        <v>2975</v>
      </c>
      <c r="G62" s="2">
        <v>45295.568749999999</v>
      </c>
      <c r="J62" s="3">
        <f t="shared" si="0"/>
        <v>0</v>
      </c>
      <c r="K62" s="3">
        <f t="shared" si="1"/>
        <v>0</v>
      </c>
      <c r="L62" s="3">
        <f t="shared" si="2"/>
        <v>0</v>
      </c>
    </row>
    <row r="63" spans="1:12" x14ac:dyDescent="0.25">
      <c r="A63" t="s">
        <v>69</v>
      </c>
      <c r="B63">
        <v>2023</v>
      </c>
      <c r="C63" t="s">
        <v>7</v>
      </c>
      <c r="D63" s="1">
        <v>3405</v>
      </c>
      <c r="E63" s="1">
        <v>3150</v>
      </c>
      <c r="F63" s="1">
        <v>6555</v>
      </c>
      <c r="G63" s="2">
        <v>45295.568749999999</v>
      </c>
      <c r="J63" s="3">
        <f t="shared" si="0"/>
        <v>0</v>
      </c>
      <c r="K63" s="3">
        <f t="shared" si="1"/>
        <v>0</v>
      </c>
      <c r="L63" s="3">
        <f t="shared" si="2"/>
        <v>0</v>
      </c>
    </row>
    <row r="64" spans="1:12" x14ac:dyDescent="0.25">
      <c r="A64" t="s">
        <v>70</v>
      </c>
      <c r="B64">
        <v>2023</v>
      </c>
      <c r="C64" t="s">
        <v>7</v>
      </c>
      <c r="D64" s="1">
        <v>1885</v>
      </c>
      <c r="E64" s="1">
        <v>1154</v>
      </c>
      <c r="F64" s="1">
        <v>3039</v>
      </c>
      <c r="G64" s="2">
        <v>45295.568749999999</v>
      </c>
      <c r="J64" s="3">
        <f t="shared" si="0"/>
        <v>0</v>
      </c>
      <c r="K64" s="3">
        <f t="shared" si="1"/>
        <v>0</v>
      </c>
      <c r="L64" s="3">
        <f t="shared" si="2"/>
        <v>0</v>
      </c>
    </row>
    <row r="65" spans="1:12" x14ac:dyDescent="0.25">
      <c r="A65" t="s">
        <v>71</v>
      </c>
      <c r="B65">
        <v>2023</v>
      </c>
      <c r="C65" t="s">
        <v>7</v>
      </c>
      <c r="D65" s="1">
        <v>2407</v>
      </c>
      <c r="E65" s="1">
        <v>2392</v>
      </c>
      <c r="F65" s="1">
        <v>4799</v>
      </c>
      <c r="G65" s="2">
        <v>45295.568749999999</v>
      </c>
      <c r="J65" s="3">
        <f t="shared" si="0"/>
        <v>0</v>
      </c>
      <c r="K65" s="3">
        <f t="shared" si="1"/>
        <v>0</v>
      </c>
      <c r="L65" s="3">
        <f t="shared" si="2"/>
        <v>0</v>
      </c>
    </row>
    <row r="66" spans="1:12" x14ac:dyDescent="0.25">
      <c r="A66" t="s">
        <v>72</v>
      </c>
      <c r="B66">
        <v>2023</v>
      </c>
      <c r="C66" t="s">
        <v>7</v>
      </c>
      <c r="D66" s="1">
        <v>1995</v>
      </c>
      <c r="E66" s="1">
        <v>1556</v>
      </c>
      <c r="F66" s="1">
        <v>3551</v>
      </c>
      <c r="G66" s="2">
        <v>45295.568749999999</v>
      </c>
      <c r="J66" s="3">
        <f t="shared" si="0"/>
        <v>0</v>
      </c>
      <c r="K66" s="3">
        <f t="shared" si="1"/>
        <v>0</v>
      </c>
      <c r="L66" s="3">
        <f t="shared" si="2"/>
        <v>0</v>
      </c>
    </row>
    <row r="67" spans="1:12" x14ac:dyDescent="0.25">
      <c r="A67" t="s">
        <v>73</v>
      </c>
      <c r="B67">
        <v>2023</v>
      </c>
      <c r="C67" t="s">
        <v>7</v>
      </c>
      <c r="D67">
        <v>507</v>
      </c>
      <c r="E67">
        <v>93</v>
      </c>
      <c r="F67">
        <v>600</v>
      </c>
      <c r="G67" s="2">
        <v>45295.568749999999</v>
      </c>
      <c r="I67">
        <v>1</v>
      </c>
      <c r="J67" s="3">
        <f t="shared" ref="J67:J84" si="3">IF($I67=1,+F67,0)</f>
        <v>600</v>
      </c>
      <c r="K67" s="3">
        <f t="shared" ref="K67:K84" si="4">IF($I67=1,+D67,0)</f>
        <v>507</v>
      </c>
      <c r="L67" s="3">
        <f t="shared" ref="L67:L84" si="5">IF($I67=1,+E67,0)</f>
        <v>93</v>
      </c>
    </row>
    <row r="68" spans="1:12" x14ac:dyDescent="0.25">
      <c r="A68" t="s">
        <v>74</v>
      </c>
      <c r="B68">
        <v>2023</v>
      </c>
      <c r="C68" t="s">
        <v>7</v>
      </c>
      <c r="D68" s="1">
        <v>2413</v>
      </c>
      <c r="E68" s="1">
        <v>1940</v>
      </c>
      <c r="F68" s="1">
        <v>4353</v>
      </c>
      <c r="G68" s="2">
        <v>45295.568749999999</v>
      </c>
      <c r="J68" s="3">
        <f t="shared" si="3"/>
        <v>0</v>
      </c>
      <c r="K68" s="3">
        <f t="shared" si="4"/>
        <v>0</v>
      </c>
      <c r="L68" s="3">
        <f t="shared" si="5"/>
        <v>0</v>
      </c>
    </row>
    <row r="69" spans="1:12" x14ac:dyDescent="0.25">
      <c r="A69" t="s">
        <v>75</v>
      </c>
      <c r="B69">
        <v>2023</v>
      </c>
      <c r="C69" t="s">
        <v>7</v>
      </c>
      <c r="D69">
        <v>986</v>
      </c>
      <c r="E69">
        <v>878</v>
      </c>
      <c r="F69" s="1">
        <v>1864</v>
      </c>
      <c r="G69" s="2">
        <v>45295.568749999999</v>
      </c>
      <c r="J69" s="3">
        <f t="shared" si="3"/>
        <v>0</v>
      </c>
      <c r="K69" s="3">
        <f t="shared" si="4"/>
        <v>0</v>
      </c>
      <c r="L69" s="3">
        <f t="shared" si="5"/>
        <v>0</v>
      </c>
    </row>
    <row r="70" spans="1:12" x14ac:dyDescent="0.25">
      <c r="A70" t="s">
        <v>76</v>
      </c>
      <c r="B70">
        <v>2023</v>
      </c>
      <c r="C70" t="s">
        <v>7</v>
      </c>
      <c r="D70">
        <v>832</v>
      </c>
      <c r="E70">
        <v>539</v>
      </c>
      <c r="F70" s="1">
        <v>1371</v>
      </c>
      <c r="G70" s="2">
        <v>45295.568749999999</v>
      </c>
      <c r="J70" s="3">
        <f t="shared" si="3"/>
        <v>0</v>
      </c>
      <c r="K70" s="3">
        <f t="shared" si="4"/>
        <v>0</v>
      </c>
      <c r="L70" s="3">
        <f t="shared" si="5"/>
        <v>0</v>
      </c>
    </row>
    <row r="71" spans="1:12" x14ac:dyDescent="0.25">
      <c r="A71" t="s">
        <v>77</v>
      </c>
      <c r="B71">
        <v>2023</v>
      </c>
      <c r="C71" t="s">
        <v>7</v>
      </c>
      <c r="D71" s="1">
        <v>1924</v>
      </c>
      <c r="E71" s="1">
        <v>1511</v>
      </c>
      <c r="F71" s="1">
        <v>3435</v>
      </c>
      <c r="G71" s="2">
        <v>45295.568749999999</v>
      </c>
      <c r="J71" s="3">
        <f t="shared" si="3"/>
        <v>0</v>
      </c>
      <c r="K71" s="3">
        <f t="shared" si="4"/>
        <v>0</v>
      </c>
      <c r="L71" s="3">
        <f t="shared" si="5"/>
        <v>0</v>
      </c>
    </row>
    <row r="72" spans="1:12" x14ac:dyDescent="0.25">
      <c r="A72" t="s">
        <v>78</v>
      </c>
      <c r="B72">
        <v>2023</v>
      </c>
      <c r="C72" t="s">
        <v>7</v>
      </c>
      <c r="D72" s="1">
        <v>1996</v>
      </c>
      <c r="E72" s="1">
        <v>1157</v>
      </c>
      <c r="F72" s="1">
        <v>3153</v>
      </c>
      <c r="G72" s="2">
        <v>45295.568749999999</v>
      </c>
      <c r="J72" s="3">
        <f t="shared" si="3"/>
        <v>0</v>
      </c>
      <c r="K72" s="3">
        <f t="shared" si="4"/>
        <v>0</v>
      </c>
      <c r="L72" s="3">
        <f t="shared" si="5"/>
        <v>0</v>
      </c>
    </row>
    <row r="73" spans="1:12" x14ac:dyDescent="0.25">
      <c r="A73" t="s">
        <v>79</v>
      </c>
      <c r="B73">
        <v>2023</v>
      </c>
      <c r="C73" t="s">
        <v>7</v>
      </c>
      <c r="D73" s="1">
        <v>1091</v>
      </c>
      <c r="E73">
        <v>919</v>
      </c>
      <c r="F73" s="1">
        <v>2010</v>
      </c>
      <c r="G73" s="2">
        <v>45295.568749999999</v>
      </c>
      <c r="J73" s="3">
        <f t="shared" si="3"/>
        <v>0</v>
      </c>
      <c r="K73" s="3">
        <f t="shared" si="4"/>
        <v>0</v>
      </c>
      <c r="L73" s="3">
        <f t="shared" si="5"/>
        <v>0</v>
      </c>
    </row>
    <row r="74" spans="1:12" x14ac:dyDescent="0.25">
      <c r="A74" t="s">
        <v>80</v>
      </c>
      <c r="B74">
        <v>2023</v>
      </c>
      <c r="C74" t="s">
        <v>7</v>
      </c>
      <c r="D74" s="1">
        <v>3706</v>
      </c>
      <c r="E74" s="1">
        <v>2497</v>
      </c>
      <c r="F74" s="1">
        <v>6203</v>
      </c>
      <c r="G74" s="2">
        <v>45295.568749999999</v>
      </c>
      <c r="J74" s="3">
        <f t="shared" si="3"/>
        <v>0</v>
      </c>
      <c r="K74" s="3">
        <f t="shared" si="4"/>
        <v>0</v>
      </c>
      <c r="L74" s="3">
        <f t="shared" si="5"/>
        <v>0</v>
      </c>
    </row>
    <row r="75" spans="1:12" x14ac:dyDescent="0.25">
      <c r="A75" t="s">
        <v>81</v>
      </c>
      <c r="B75">
        <v>2023</v>
      </c>
      <c r="C75" t="s">
        <v>7</v>
      </c>
      <c r="D75" s="1">
        <v>4309</v>
      </c>
      <c r="E75" s="1">
        <v>3987</v>
      </c>
      <c r="F75" s="1">
        <v>8296</v>
      </c>
      <c r="G75" s="2">
        <v>45295.568749999999</v>
      </c>
      <c r="J75" s="3">
        <f t="shared" si="3"/>
        <v>0</v>
      </c>
      <c r="K75" s="3">
        <f t="shared" si="4"/>
        <v>0</v>
      </c>
      <c r="L75" s="3">
        <f t="shared" si="5"/>
        <v>0</v>
      </c>
    </row>
    <row r="76" spans="1:12" x14ac:dyDescent="0.25">
      <c r="A76" t="s">
        <v>82</v>
      </c>
      <c r="B76">
        <v>2023</v>
      </c>
      <c r="C76" t="s">
        <v>7</v>
      </c>
      <c r="D76">
        <v>579</v>
      </c>
      <c r="E76">
        <v>130</v>
      </c>
      <c r="F76">
        <v>709</v>
      </c>
      <c r="G76" s="2">
        <v>45295.568749999999</v>
      </c>
      <c r="I76">
        <v>1</v>
      </c>
      <c r="J76" s="3">
        <f t="shared" si="3"/>
        <v>709</v>
      </c>
      <c r="K76" s="3">
        <f t="shared" si="4"/>
        <v>579</v>
      </c>
      <c r="L76" s="3">
        <f t="shared" si="5"/>
        <v>130</v>
      </c>
    </row>
    <row r="77" spans="1:12" x14ac:dyDescent="0.25">
      <c r="A77" t="s">
        <v>83</v>
      </c>
      <c r="B77">
        <v>2023</v>
      </c>
      <c r="C77" t="s">
        <v>7</v>
      </c>
      <c r="D77" s="1">
        <v>2975</v>
      </c>
      <c r="E77" s="1">
        <v>2383</v>
      </c>
      <c r="F77" s="1">
        <v>5358</v>
      </c>
      <c r="G77" s="2">
        <v>45295.568749999999</v>
      </c>
      <c r="J77" s="3">
        <f t="shared" si="3"/>
        <v>0</v>
      </c>
      <c r="K77" s="3">
        <f t="shared" si="4"/>
        <v>0</v>
      </c>
      <c r="L77" s="3">
        <f t="shared" si="5"/>
        <v>0</v>
      </c>
    </row>
    <row r="78" spans="1:12" x14ac:dyDescent="0.25">
      <c r="A78" t="s">
        <v>84</v>
      </c>
      <c r="B78">
        <v>2023</v>
      </c>
      <c r="C78" t="s">
        <v>7</v>
      </c>
      <c r="D78" s="1">
        <v>3187</v>
      </c>
      <c r="E78" s="1">
        <v>2472</v>
      </c>
      <c r="F78" s="1">
        <v>5659</v>
      </c>
      <c r="G78" s="2">
        <v>45295.568749999999</v>
      </c>
      <c r="J78" s="3">
        <f t="shared" si="3"/>
        <v>0</v>
      </c>
      <c r="K78" s="3">
        <f t="shared" si="4"/>
        <v>0</v>
      </c>
      <c r="L78" s="3">
        <f t="shared" si="5"/>
        <v>0</v>
      </c>
    </row>
    <row r="79" spans="1:12" x14ac:dyDescent="0.25">
      <c r="A79" t="s">
        <v>85</v>
      </c>
      <c r="B79">
        <v>2023</v>
      </c>
      <c r="C79" t="s">
        <v>7</v>
      </c>
      <c r="D79" s="1">
        <v>1784</v>
      </c>
      <c r="E79" s="1">
        <v>1914</v>
      </c>
      <c r="F79" s="1">
        <v>3698</v>
      </c>
      <c r="G79" s="2">
        <v>45295.568749999999</v>
      </c>
      <c r="J79" s="3">
        <f t="shared" si="3"/>
        <v>0</v>
      </c>
      <c r="K79" s="3">
        <f t="shared" si="4"/>
        <v>0</v>
      </c>
      <c r="L79" s="3">
        <f t="shared" si="5"/>
        <v>0</v>
      </c>
    </row>
    <row r="80" spans="1:12" x14ac:dyDescent="0.25">
      <c r="A80" t="s">
        <v>86</v>
      </c>
      <c r="B80">
        <v>2023</v>
      </c>
      <c r="C80" t="s">
        <v>7</v>
      </c>
      <c r="D80" s="1">
        <v>3447</v>
      </c>
      <c r="E80" s="1">
        <v>2757</v>
      </c>
      <c r="F80" s="1">
        <v>6204</v>
      </c>
      <c r="G80" s="2">
        <v>45295.568749999999</v>
      </c>
      <c r="J80" s="3">
        <f t="shared" si="3"/>
        <v>0</v>
      </c>
      <c r="K80" s="3">
        <f t="shared" si="4"/>
        <v>0</v>
      </c>
      <c r="L80" s="3">
        <f t="shared" si="5"/>
        <v>0</v>
      </c>
    </row>
    <row r="81" spans="1:13" x14ac:dyDescent="0.25">
      <c r="A81" t="s">
        <v>87</v>
      </c>
      <c r="B81">
        <v>2023</v>
      </c>
      <c r="C81" t="s">
        <v>7</v>
      </c>
      <c r="D81" s="1">
        <v>2457</v>
      </c>
      <c r="E81" s="1">
        <v>1997</v>
      </c>
      <c r="F81" s="1">
        <v>4454</v>
      </c>
      <c r="G81" s="2">
        <v>45295.568749999999</v>
      </c>
      <c r="J81" s="3">
        <f t="shared" si="3"/>
        <v>0</v>
      </c>
      <c r="K81" s="3">
        <f t="shared" si="4"/>
        <v>0</v>
      </c>
      <c r="L81" s="3">
        <f t="shared" si="5"/>
        <v>0</v>
      </c>
    </row>
    <row r="82" spans="1:13" x14ac:dyDescent="0.25">
      <c r="A82" t="s">
        <v>88</v>
      </c>
      <c r="B82">
        <v>2023</v>
      </c>
      <c r="C82" t="s">
        <v>7</v>
      </c>
      <c r="D82" s="1">
        <v>2540</v>
      </c>
      <c r="E82" s="1">
        <v>1959</v>
      </c>
      <c r="F82" s="1">
        <v>4499</v>
      </c>
      <c r="G82" s="2">
        <v>45295.568749999999</v>
      </c>
      <c r="J82" s="3">
        <f t="shared" si="3"/>
        <v>0</v>
      </c>
      <c r="K82" s="3">
        <f t="shared" si="4"/>
        <v>0</v>
      </c>
      <c r="L82" s="3">
        <f t="shared" si="5"/>
        <v>0</v>
      </c>
    </row>
    <row r="83" spans="1:13" x14ac:dyDescent="0.25">
      <c r="A83" t="s">
        <v>89</v>
      </c>
      <c r="B83">
        <v>2023</v>
      </c>
      <c r="C83" t="s">
        <v>7</v>
      </c>
      <c r="D83">
        <v>359</v>
      </c>
      <c r="E83">
        <v>151</v>
      </c>
      <c r="F83">
        <v>510</v>
      </c>
      <c r="G83" s="2">
        <v>45295.568749999999</v>
      </c>
      <c r="J83" s="3">
        <f t="shared" si="3"/>
        <v>0</v>
      </c>
      <c r="K83" s="3">
        <f t="shared" si="4"/>
        <v>0</v>
      </c>
      <c r="L83" s="3">
        <f t="shared" si="5"/>
        <v>0</v>
      </c>
    </row>
    <row r="84" spans="1:13" x14ac:dyDescent="0.25">
      <c r="A84" t="s">
        <v>90</v>
      </c>
      <c r="B84">
        <v>2023</v>
      </c>
      <c r="C84" t="s">
        <v>7</v>
      </c>
      <c r="D84" s="1">
        <v>1132</v>
      </c>
      <c r="E84">
        <v>930</v>
      </c>
      <c r="F84" s="1">
        <v>2062</v>
      </c>
      <c r="G84" s="2">
        <v>45295.568749999999</v>
      </c>
      <c r="J84" s="3">
        <f t="shared" si="3"/>
        <v>0</v>
      </c>
      <c r="K84" s="3">
        <f t="shared" si="4"/>
        <v>0</v>
      </c>
      <c r="L84" s="3">
        <f t="shared" si="5"/>
        <v>0</v>
      </c>
    </row>
    <row r="85" spans="1:13" x14ac:dyDescent="0.25">
      <c r="L85" t="s">
        <v>8</v>
      </c>
    </row>
    <row r="86" spans="1:13" x14ac:dyDescent="0.25">
      <c r="D86" s="1">
        <f>SUM(D2:D85)</f>
        <v>155510</v>
      </c>
      <c r="E86" s="1">
        <f>SUM(E2:E85)</f>
        <v>117939</v>
      </c>
      <c r="F86" s="1">
        <f>SUM(F2:F85)</f>
        <v>273449</v>
      </c>
      <c r="I86">
        <v>15</v>
      </c>
      <c r="J86" s="13">
        <f>SUM(J2:J85)</f>
        <v>16825</v>
      </c>
      <c r="K86" s="13">
        <f>SUM(K2:K85)</f>
        <v>12610</v>
      </c>
      <c r="L86" s="13">
        <f>SUM(L2:L85)</f>
        <v>4215</v>
      </c>
      <c r="M86" s="14" t="s">
        <v>100</v>
      </c>
    </row>
    <row r="87" spans="1:13" x14ac:dyDescent="0.25">
      <c r="A87" t="s">
        <v>91</v>
      </c>
      <c r="D87" s="1">
        <f>+K86</f>
        <v>12610</v>
      </c>
      <c r="E87" s="1">
        <f>+L86</f>
        <v>4215</v>
      </c>
      <c r="F87" s="1">
        <f>+J86</f>
        <v>16825</v>
      </c>
      <c r="J87" s="19" t="s">
        <v>101</v>
      </c>
    </row>
    <row r="89" spans="1:13" x14ac:dyDescent="0.25">
      <c r="A89" t="s">
        <v>92</v>
      </c>
      <c r="D89" s="1">
        <f>+D86-D87</f>
        <v>142900</v>
      </c>
      <c r="E89" s="1">
        <f>+E86-E87</f>
        <v>113724</v>
      </c>
      <c r="F89" s="1">
        <f>+F86-F87</f>
        <v>256624</v>
      </c>
      <c r="K89" t="s">
        <v>93</v>
      </c>
    </row>
    <row r="90" spans="1:13" x14ac:dyDescent="0.25">
      <c r="K90" s="5">
        <v>2020</v>
      </c>
      <c r="L90" s="5">
        <v>2021</v>
      </c>
      <c r="M90" s="5">
        <v>2022</v>
      </c>
    </row>
    <row r="91" spans="1:13" x14ac:dyDescent="0.25">
      <c r="E91" t="s">
        <v>96</v>
      </c>
      <c r="G91" t="s">
        <v>104</v>
      </c>
    </row>
    <row r="92" spans="1:13" x14ac:dyDescent="0.25">
      <c r="B92" t="s">
        <v>94</v>
      </c>
      <c r="E92">
        <v>2019</v>
      </c>
      <c r="F92" s="1">
        <v>370948</v>
      </c>
      <c r="G92" s="20">
        <f>+F86/F92</f>
        <v>0.73716262117601394</v>
      </c>
      <c r="K92" s="1">
        <v>25665</v>
      </c>
      <c r="L92" s="1">
        <v>29972</v>
      </c>
      <c r="M92">
        <v>22789</v>
      </c>
    </row>
    <row r="93" spans="1:13" x14ac:dyDescent="0.25">
      <c r="E93">
        <v>2020</v>
      </c>
      <c r="F93" s="1">
        <v>420071</v>
      </c>
      <c r="G93" s="20">
        <f>+F86/F93</f>
        <v>0.65095900454923095</v>
      </c>
      <c r="K93" s="1">
        <v>4204</v>
      </c>
      <c r="L93" s="1">
        <v>4231</v>
      </c>
      <c r="M93">
        <v>6229</v>
      </c>
    </row>
    <row r="94" spans="1:13" x14ac:dyDescent="0.25">
      <c r="E94">
        <v>2021</v>
      </c>
      <c r="F94" s="1">
        <v>403695</v>
      </c>
      <c r="G94" s="20">
        <f>+F86/F94</f>
        <v>0.6773653376930604</v>
      </c>
    </row>
    <row r="95" spans="1:13" x14ac:dyDescent="0.25">
      <c r="E95">
        <v>2022</v>
      </c>
      <c r="F95" s="1">
        <v>303061</v>
      </c>
      <c r="G95" s="21">
        <f>+F86/F95</f>
        <v>0.90229029799281335</v>
      </c>
      <c r="K95" s="1">
        <v>29869</v>
      </c>
      <c r="L95" s="1">
        <v>34203</v>
      </c>
      <c r="M95" s="1">
        <f>SUM(M92:M94)</f>
        <v>29018</v>
      </c>
    </row>
    <row r="96" spans="1:13" x14ac:dyDescent="0.25">
      <c r="E96" t="s">
        <v>107</v>
      </c>
      <c r="F96" s="1">
        <v>339189</v>
      </c>
    </row>
    <row r="97" spans="2:14" x14ac:dyDescent="0.25">
      <c r="K97" s="20">
        <f>+J86/K95</f>
        <v>0.56329304630218624</v>
      </c>
      <c r="L97" s="20">
        <f>+J86/L95</f>
        <v>0.49191591380873023</v>
      </c>
      <c r="M97" s="21">
        <f>+J86/M95</f>
        <v>0.57981253015369771</v>
      </c>
      <c r="N97" t="s">
        <v>104</v>
      </c>
    </row>
    <row r="99" spans="2:14" x14ac:dyDescent="0.25">
      <c r="G99" s="18" t="s">
        <v>97</v>
      </c>
      <c r="M99" s="18" t="s">
        <v>98</v>
      </c>
    </row>
    <row r="100" spans="2:14" ht="15.75" thickBot="1" x14ac:dyDescent="0.3">
      <c r="G100" s="17" t="s">
        <v>108</v>
      </c>
      <c r="M100" s="17" t="str">
        <f>+G100</f>
        <v>01/04/2024-02/13/20233</v>
      </c>
    </row>
    <row r="101" spans="2:14" ht="15.75" thickBot="1" x14ac:dyDescent="0.3">
      <c r="C101" s="7">
        <v>44970</v>
      </c>
      <c r="D101" s="8">
        <v>172026</v>
      </c>
      <c r="E101" s="8">
        <v>131035</v>
      </c>
      <c r="F101" s="8">
        <f>+D101+E101</f>
        <v>303061</v>
      </c>
      <c r="G101" s="9">
        <f>+F86/F101</f>
        <v>0.90229029799281335</v>
      </c>
      <c r="I101" s="12" t="s">
        <v>105</v>
      </c>
      <c r="J101" s="8">
        <f>+K101+L101</f>
        <v>22856</v>
      </c>
      <c r="K101" s="8">
        <f>-D102</f>
        <v>16557</v>
      </c>
      <c r="L101" s="8">
        <f>-E102</f>
        <v>6299</v>
      </c>
      <c r="M101" s="9">
        <f>+J86/J101</f>
        <v>0.73613055652782644</v>
      </c>
    </row>
    <row r="102" spans="2:14" ht="15.75" thickBot="1" x14ac:dyDescent="0.3">
      <c r="B102" t="s">
        <v>91</v>
      </c>
      <c r="C102" s="11">
        <f>+C101</f>
        <v>44970</v>
      </c>
      <c r="D102" s="15">
        <v>-16557</v>
      </c>
      <c r="E102" s="15">
        <v>-6299</v>
      </c>
      <c r="F102" s="8">
        <f>+D102+E102</f>
        <v>-22856</v>
      </c>
      <c r="G102" s="4"/>
      <c r="J102" s="19" t="s">
        <v>102</v>
      </c>
      <c r="M102" s="19" t="s">
        <v>103</v>
      </c>
    </row>
    <row r="103" spans="2:14" ht="15.75" thickBot="1" x14ac:dyDescent="0.3"/>
    <row r="104" spans="2:14" ht="15.75" thickBot="1" x14ac:dyDescent="0.3">
      <c r="B104" t="s">
        <v>92</v>
      </c>
      <c r="C104" s="7">
        <f>+C102</f>
        <v>44970</v>
      </c>
      <c r="D104" s="8">
        <f>SUM(D101:D103)</f>
        <v>155469</v>
      </c>
      <c r="E104" s="8">
        <f>SUM(E101:E103)</f>
        <v>124736</v>
      </c>
      <c r="F104" s="8">
        <f>+D104+E104</f>
        <v>280205</v>
      </c>
      <c r="G104" s="9"/>
    </row>
    <row r="105" spans="2:14" x14ac:dyDescent="0.25">
      <c r="C105" s="6">
        <f>+G84</f>
        <v>45295.568749999999</v>
      </c>
      <c r="D105" s="1">
        <f>+D89</f>
        <v>142900</v>
      </c>
      <c r="E105" s="1">
        <f t="shared" ref="E105:F105" si="6">+E89</f>
        <v>113724</v>
      </c>
      <c r="F105" s="1">
        <f t="shared" si="6"/>
        <v>256624</v>
      </c>
      <c r="G105" s="4">
        <f>+F105/F104</f>
        <v>0.9158437572491569</v>
      </c>
      <c r="H105" s="16">
        <f>+G78</f>
        <v>45295.568749999999</v>
      </c>
      <c r="I105" s="17" t="s">
        <v>106</v>
      </c>
      <c r="J105" s="17"/>
    </row>
  </sheetData>
  <mergeCells count="1">
    <mergeCell ref="I1:L1"/>
  </mergeCells>
  <pageMargins left="0.7" right="0.7" top="0.75" bottom="0.75" header="0.3" footer="0.3"/>
  <pageSetup scale="7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DeerHarvestSummaryReport 12 02 </vt:lpstr>
      <vt:lpstr>'DeerHarvestSummaryReport 12 02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DJJ</dc:creator>
  <cp:lastModifiedBy>Dave Johnson</cp:lastModifiedBy>
  <cp:lastPrinted>2023-11-01T22:31:10Z</cp:lastPrinted>
  <dcterms:created xsi:type="dcterms:W3CDTF">2022-12-01T21:49:13Z</dcterms:created>
  <dcterms:modified xsi:type="dcterms:W3CDTF">2024-01-04T18:48:40Z</dcterms:modified>
</cp:coreProperties>
</file>